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BESTEBAN1463\Transparencia\"/>
    </mc:Choice>
  </mc:AlternateContent>
  <bookViews>
    <workbookView xWindow="390" yWindow="105" windowWidth="14625" windowHeight="8205" activeTab="1"/>
  </bookViews>
  <sheets>
    <sheet name="Hoja1" sheetId="1" r:id="rId1"/>
    <sheet name="Hoja2" sheetId="4" r:id="rId2"/>
  </sheets>
  <calcPr calcId="152511"/>
</workbook>
</file>

<file path=xl/calcChain.xml><?xml version="1.0" encoding="utf-8"?>
<calcChain xmlns="http://schemas.openxmlformats.org/spreadsheetml/2006/main">
  <c r="B21" i="4" l="1"/>
  <c r="F22" i="1" l="1"/>
  <c r="F20" i="1" s="1"/>
  <c r="E22" i="1"/>
  <c r="D22" i="1"/>
  <c r="D20" i="1" s="1"/>
  <c r="H19" i="1"/>
  <c r="H17" i="1" s="1"/>
  <c r="E20" i="1"/>
  <c r="G20" i="1"/>
  <c r="H20" i="1"/>
  <c r="G17" i="1"/>
  <c r="C17" i="1"/>
  <c r="C20" i="1"/>
  <c r="H11" i="1"/>
  <c r="H9" i="1" s="1"/>
  <c r="H7" i="1" s="1"/>
  <c r="F11" i="1"/>
  <c r="F9" i="1" s="1"/>
  <c r="F7" i="1" s="1"/>
  <c r="E11" i="1"/>
  <c r="F19" i="1" s="1"/>
  <c r="F17" i="1" s="1"/>
  <c r="D11" i="1"/>
  <c r="D9" i="1" s="1"/>
  <c r="D7" i="1" s="1"/>
  <c r="G9" i="1"/>
  <c r="G7" i="1" s="1"/>
  <c r="C11" i="1"/>
  <c r="C9" i="1" s="1"/>
  <c r="C7" i="1" s="1"/>
  <c r="C16" i="1" l="1"/>
  <c r="G16" i="1"/>
  <c r="H16" i="1"/>
  <c r="D19" i="1"/>
  <c r="D17" i="1" s="1"/>
  <c r="D16" i="1" s="1"/>
  <c r="E19" i="1"/>
  <c r="E17" i="1" s="1"/>
  <c r="E16" i="1" s="1"/>
  <c r="E9" i="1"/>
  <c r="E7" i="1" s="1"/>
  <c r="F16" i="1"/>
</calcChain>
</file>

<file path=xl/sharedStrings.xml><?xml version="1.0" encoding="utf-8"?>
<sst xmlns="http://schemas.openxmlformats.org/spreadsheetml/2006/main" count="55" uniqueCount="37">
  <si>
    <t>Endeudamiento</t>
  </si>
  <si>
    <t>Ejercicio 2015</t>
  </si>
  <si>
    <t>XX Trimestre</t>
  </si>
  <si>
    <t>SOCIEDAD: EMPRESA MUNICIPAL DE TRANSPORTES S.A.</t>
  </si>
  <si>
    <t>(Cantidades en miles de euros)</t>
  </si>
  <si>
    <t>Dato del plan de ajuste</t>
  </si>
  <si>
    <t>Deuda viva a 1/1/2015</t>
  </si>
  <si>
    <t>1 trimestre
(a 31/03/2015)</t>
  </si>
  <si>
    <t>2 trimestre
(a 30/06/2015)</t>
  </si>
  <si>
    <t>3 trimestre
(a 30/09/2015)</t>
  </si>
  <si>
    <t>4 trimestre
(a 31/12/2015)</t>
  </si>
  <si>
    <t>Proyección anual estimada a 31/12/2015</t>
  </si>
  <si>
    <t>Deuda viva:</t>
  </si>
  <si>
    <t>A corto plazo (operaciones tesorería):</t>
  </si>
  <si>
    <t>A largo plazo:</t>
  </si>
  <si>
    <t>Operación endeudamiento
RDl 4/2012:</t>
  </si>
  <si>
    <t>Resto operaciones endeudamiento a largo plazo:</t>
  </si>
  <si>
    <t>Ejecución trimestral realizada (acumulada)</t>
  </si>
  <si>
    <t>Dato del presupuesto año 2015</t>
  </si>
  <si>
    <t>1 trimestre</t>
  </si>
  <si>
    <t>2 trimestre</t>
  </si>
  <si>
    <t>3 trimestre</t>
  </si>
  <si>
    <t>4 trimestre</t>
  </si>
  <si>
    <t>Anualidades operaciones endeudamiento a largo plazo:</t>
  </si>
  <si>
    <t>Cuota total de amortización del principal:</t>
  </si>
  <si>
    <t>Cuota total de intereses:</t>
  </si>
  <si>
    <t>entidad</t>
  </si>
  <si>
    <t xml:space="preserve">capital vivo </t>
  </si>
  <si>
    <t>plazo de amortización</t>
  </si>
  <si>
    <t>BANCO POPULAR</t>
  </si>
  <si>
    <t>ABANCA</t>
  </si>
  <si>
    <t>BANKINTER</t>
  </si>
  <si>
    <t>BBVA</t>
  </si>
  <si>
    <t>CAIXABANK</t>
  </si>
  <si>
    <t>SANTANDER</t>
  </si>
  <si>
    <t>NATIXIS</t>
  </si>
  <si>
    <t xml:space="preserve">NATIXIS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</si>
</sst>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Fill="0"/>
    <xf numFmtId="0" fontId="1" fillId="0" borderId="0"/>
    <xf numFmtId="0" fontId="1" fillId="0" borderId="0"/>
  </cellStyleXfs>
  <cellXfs count="28">
    <xf numFmtId="0" fontId="0" fillId="0" borderId="0" xfId="0"/>
    <xf numFmtId="0" fontId="1" fillId="0" borderId="0" xfId="1"/>
    <xf numFmtId="0" fontId="2" fillId="0" borderId="3" xfId="2" applyFont="1" applyBorder="1" applyAlignment="1">
      <alignment vertical="center" wrapText="1"/>
    </xf>
    <xf numFmtId="0" fontId="1" fillId="0" borderId="3" xfId="2" applyBorder="1" applyAlignment="1">
      <alignment vertical="center" wrapText="1"/>
    </xf>
    <xf numFmtId="0" fontId="1" fillId="0" borderId="3" xfId="2" applyBorder="1" applyAlignment="1">
      <alignment horizontal="center" vertical="center" wrapText="1"/>
    </xf>
    <xf numFmtId="0" fontId="2" fillId="0" borderId="0" xfId="2" applyFont="1" applyAlignment="1">
      <alignment vertical="center" wrapText="1"/>
    </xf>
    <xf numFmtId="0" fontId="1" fillId="0" borderId="4" xfId="2" applyBorder="1" applyAlignment="1">
      <alignment vertical="center" wrapText="1"/>
    </xf>
    <xf numFmtId="4" fontId="1" fillId="0" borderId="3" xfId="2" applyNumberFormat="1" applyBorder="1" applyAlignment="1">
      <alignment vertical="center" wrapText="1"/>
    </xf>
    <xf numFmtId="4" fontId="2" fillId="0" borderId="3" xfId="2" applyNumberFormat="1" applyFont="1" applyBorder="1" applyAlignment="1">
      <alignment vertical="center" wrapText="1"/>
    </xf>
    <xf numFmtId="4" fontId="1" fillId="2" borderId="3" xfId="2" applyNumberFormat="1" applyFill="1" applyBorder="1" applyAlignment="1" applyProtection="1">
      <alignment vertical="center" wrapText="1"/>
      <protection locked="0"/>
    </xf>
    <xf numFmtId="0" fontId="1" fillId="0" borderId="2" xfId="2" applyBorder="1" applyAlignment="1">
      <alignment vertical="center" wrapText="1"/>
    </xf>
    <xf numFmtId="0" fontId="1" fillId="0" borderId="1" xfId="2" applyBorder="1" applyAlignment="1">
      <alignment vertical="center" wrapText="1"/>
    </xf>
    <xf numFmtId="0" fontId="1" fillId="0" borderId="3" xfId="2" applyFont="1" applyBorder="1" applyAlignment="1">
      <alignment horizontal="center" vertical="center" wrapText="1"/>
    </xf>
    <xf numFmtId="0" fontId="1" fillId="0" borderId="2" xfId="2" applyFont="1" applyBorder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1" fillId="0" borderId="0" xfId="2" applyAlignment="1">
      <alignment horizontal="center" vertical="center" wrapText="1"/>
    </xf>
    <xf numFmtId="0" fontId="2" fillId="0" borderId="0" xfId="2" applyFont="1" applyAlignment="1">
      <alignment horizontal="center" vertical="center" wrapText="1"/>
    </xf>
    <xf numFmtId="0" fontId="1" fillId="0" borderId="2" xfId="2" applyBorder="1" applyAlignment="1">
      <alignment horizontal="center" vertical="center" wrapText="1"/>
    </xf>
    <xf numFmtId="0" fontId="1" fillId="0" borderId="1" xfId="2" applyBorder="1" applyAlignment="1">
      <alignment horizontal="center" vertical="center" wrapText="1"/>
    </xf>
    <xf numFmtId="0" fontId="1" fillId="0" borderId="4" xfId="2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3" fontId="0" fillId="0" borderId="0" xfId="0" applyNumberFormat="1" applyFont="1" applyFill="1" applyBorder="1" applyAlignment="1" applyProtection="1">
      <alignment vertical="center"/>
      <protection locked="0"/>
    </xf>
    <xf numFmtId="14" fontId="0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3" applyFont="1" applyFill="1" applyBorder="1" applyProtection="1">
      <protection locked="0"/>
    </xf>
    <xf numFmtId="14" fontId="4" fillId="0" borderId="0" xfId="3" applyNumberFormat="1" applyFont="1" applyFill="1" applyBorder="1" applyProtection="1">
      <protection locked="0"/>
    </xf>
    <xf numFmtId="3" fontId="0" fillId="0" borderId="8" xfId="0" applyNumberFormat="1" applyBorder="1"/>
  </cellXfs>
  <cellStyles count="4">
    <cellStyle name="Normal" xfId="0" builtinId="0"/>
    <cellStyle name="Normal 2" xfId="1"/>
    <cellStyle name="Normal 2 2" xfId="3"/>
    <cellStyle name="Normal_Modelo otra información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F26" sqref="F26"/>
    </sheetView>
  </sheetViews>
  <sheetFormatPr baseColWidth="10" defaultRowHeight="15" x14ac:dyDescent="0.25"/>
  <cols>
    <col min="1" max="1" width="17.140625" customWidth="1"/>
    <col min="3" max="8" width="13.7109375" bestFit="1" customWidth="1"/>
  </cols>
  <sheetData>
    <row r="1" spans="1:8" x14ac:dyDescent="0.25">
      <c r="A1" s="14" t="s">
        <v>0</v>
      </c>
      <c r="B1" s="14"/>
      <c r="C1" s="14"/>
      <c r="D1" s="14"/>
      <c r="E1" s="14"/>
      <c r="F1" s="14"/>
      <c r="G1" s="14"/>
      <c r="H1" s="14"/>
    </row>
    <row r="2" spans="1:8" x14ac:dyDescent="0.25">
      <c r="A2" s="16" t="s">
        <v>1</v>
      </c>
      <c r="B2" s="16"/>
      <c r="C2" s="16"/>
      <c r="D2" s="16"/>
      <c r="E2" s="16"/>
      <c r="F2" s="16"/>
      <c r="G2" s="16"/>
      <c r="H2" s="16"/>
    </row>
    <row r="3" spans="1:8" x14ac:dyDescent="0.25">
      <c r="A3" s="15" t="s">
        <v>2</v>
      </c>
      <c r="B3" s="15"/>
      <c r="C3" s="15"/>
      <c r="D3" s="15"/>
      <c r="E3" s="15"/>
      <c r="F3" s="15"/>
      <c r="G3" s="15"/>
      <c r="H3" s="15"/>
    </row>
    <row r="4" spans="1:8" ht="64.5" thickBot="1" x14ac:dyDescent="0.3">
      <c r="A4" s="5" t="s">
        <v>3</v>
      </c>
      <c r="B4" s="1"/>
      <c r="C4" s="1"/>
      <c r="D4" s="1"/>
      <c r="E4" s="1"/>
      <c r="F4" s="1"/>
      <c r="G4" s="1"/>
      <c r="H4" s="1"/>
    </row>
    <row r="5" spans="1:8" ht="16.5" thickTop="1" thickBot="1" x14ac:dyDescent="0.3">
      <c r="A5" s="10"/>
      <c r="B5" s="11"/>
      <c r="C5" s="11"/>
      <c r="D5" s="11"/>
      <c r="E5" s="11"/>
      <c r="F5" s="11"/>
      <c r="G5" s="11"/>
      <c r="H5" s="6"/>
    </row>
    <row r="6" spans="1:8" ht="39.75" thickTop="1" thickBot="1" x14ac:dyDescent="0.3">
      <c r="A6" s="4" t="s">
        <v>4</v>
      </c>
      <c r="B6" s="4" t="s">
        <v>5</v>
      </c>
      <c r="C6" s="12" t="s">
        <v>6</v>
      </c>
      <c r="D6" s="12" t="s">
        <v>7</v>
      </c>
      <c r="E6" s="12" t="s">
        <v>8</v>
      </c>
      <c r="F6" s="12" t="s">
        <v>9</v>
      </c>
      <c r="G6" s="12" t="s">
        <v>10</v>
      </c>
      <c r="H6" s="12" t="s">
        <v>11</v>
      </c>
    </row>
    <row r="7" spans="1:8" ht="16.5" thickTop="1" thickBot="1" x14ac:dyDescent="0.3">
      <c r="A7" s="2" t="s">
        <v>12</v>
      </c>
      <c r="B7" s="7"/>
      <c r="C7" s="8">
        <f>+C8+C9</f>
        <v>160016530</v>
      </c>
      <c r="D7" s="8">
        <f t="shared" ref="D7:H7" si="0">+D8+D9</f>
        <v>134176995</v>
      </c>
      <c r="E7" s="8">
        <f t="shared" si="0"/>
        <v>140457781</v>
      </c>
      <c r="F7" s="8">
        <f t="shared" si="0"/>
        <v>116730090</v>
      </c>
      <c r="G7" s="8">
        <f t="shared" si="0"/>
        <v>0</v>
      </c>
      <c r="H7" s="8">
        <f t="shared" si="0"/>
        <v>120960012</v>
      </c>
    </row>
    <row r="8" spans="1:8" ht="39.75" thickTop="1" thickBot="1" x14ac:dyDescent="0.3">
      <c r="A8" s="3" t="s">
        <v>13</v>
      </c>
      <c r="B8" s="7"/>
      <c r="C8" s="9">
        <v>23850000</v>
      </c>
      <c r="D8" s="9">
        <v>3000000</v>
      </c>
      <c r="E8" s="9">
        <v>14965000</v>
      </c>
      <c r="F8" s="9">
        <v>1700000</v>
      </c>
      <c r="G8" s="9"/>
      <c r="H8" s="9">
        <v>6600000</v>
      </c>
    </row>
    <row r="9" spans="1:8" ht="16.5" thickTop="1" thickBot="1" x14ac:dyDescent="0.3">
      <c r="A9" s="3" t="s">
        <v>14</v>
      </c>
      <c r="B9" s="7"/>
      <c r="C9" s="7">
        <f>+C10+C11</f>
        <v>136166530</v>
      </c>
      <c r="D9" s="7">
        <f t="shared" ref="D9:H9" si="1">+D10+D11</f>
        <v>131176995</v>
      </c>
      <c r="E9" s="7">
        <f t="shared" si="1"/>
        <v>125492781</v>
      </c>
      <c r="F9" s="7">
        <f t="shared" si="1"/>
        <v>115030090</v>
      </c>
      <c r="G9" s="7">
        <f t="shared" si="1"/>
        <v>0</v>
      </c>
      <c r="H9" s="7">
        <f t="shared" si="1"/>
        <v>114360012</v>
      </c>
    </row>
    <row r="10" spans="1:8" ht="39.75" thickTop="1" thickBot="1" x14ac:dyDescent="0.3">
      <c r="A10" s="3" t="s">
        <v>15</v>
      </c>
      <c r="B10" s="7"/>
      <c r="C10" s="9"/>
      <c r="D10" s="9"/>
      <c r="E10" s="9"/>
      <c r="F10" s="9"/>
      <c r="G10" s="9"/>
      <c r="H10" s="9"/>
    </row>
    <row r="11" spans="1:8" ht="39.75" thickTop="1" thickBot="1" x14ac:dyDescent="0.3">
      <c r="A11" s="3" t="s">
        <v>16</v>
      </c>
      <c r="B11" s="7"/>
      <c r="C11" s="9">
        <f>112625573+23540957</f>
        <v>136166530</v>
      </c>
      <c r="D11" s="9">
        <f>108315573+22861422</f>
        <v>131176995</v>
      </c>
      <c r="E11" s="9">
        <f>103315573+22177208</f>
        <v>125492781</v>
      </c>
      <c r="F11" s="9">
        <f>93542144+21487946</f>
        <v>115030090</v>
      </c>
      <c r="G11" s="9"/>
      <c r="H11" s="9">
        <f>93542144+18094779+2723089</f>
        <v>114360012</v>
      </c>
    </row>
    <row r="12" spans="1:8" ht="15.75" thickTop="1" x14ac:dyDescent="0.25">
      <c r="A12" s="1"/>
      <c r="B12" s="1"/>
      <c r="C12" s="1"/>
      <c r="D12" s="1"/>
      <c r="E12" s="1"/>
      <c r="F12" s="1"/>
      <c r="G12" s="1"/>
      <c r="H12" s="1"/>
    </row>
    <row r="13" spans="1:8" ht="15.75" thickBot="1" x14ac:dyDescent="0.3">
      <c r="A13" s="1"/>
      <c r="B13" s="1"/>
      <c r="C13" s="1"/>
      <c r="D13" s="1"/>
      <c r="E13" s="1"/>
      <c r="F13" s="1"/>
      <c r="G13" s="1"/>
      <c r="H13" s="1"/>
    </row>
    <row r="14" spans="1:8" ht="16.5" thickTop="1" thickBot="1" x14ac:dyDescent="0.3">
      <c r="A14" s="10"/>
      <c r="B14" s="11"/>
      <c r="C14" s="11"/>
      <c r="D14" s="17" t="s">
        <v>17</v>
      </c>
      <c r="E14" s="18"/>
      <c r="F14" s="18"/>
      <c r="G14" s="19"/>
      <c r="H14" s="4"/>
    </row>
    <row r="15" spans="1:8" ht="39.75" thickTop="1" thickBot="1" x14ac:dyDescent="0.3">
      <c r="A15" s="4" t="s">
        <v>4</v>
      </c>
      <c r="B15" s="4" t="s">
        <v>5</v>
      </c>
      <c r="C15" s="13" t="s">
        <v>18</v>
      </c>
      <c r="D15" s="4" t="s">
        <v>19</v>
      </c>
      <c r="E15" s="4" t="s">
        <v>20</v>
      </c>
      <c r="F15" s="4" t="s">
        <v>21</v>
      </c>
      <c r="G15" s="4" t="s">
        <v>22</v>
      </c>
      <c r="H15" s="12" t="s">
        <v>11</v>
      </c>
    </row>
    <row r="16" spans="1:8" ht="52.5" thickTop="1" thickBot="1" x14ac:dyDescent="0.3">
      <c r="A16" s="2" t="s">
        <v>23</v>
      </c>
      <c r="B16" s="7"/>
      <c r="C16" s="8">
        <f>+C17+C20</f>
        <v>25933800</v>
      </c>
      <c r="D16" s="8">
        <f t="shared" ref="D16:H16" si="2">+D17+D20</f>
        <v>5795883.1500000004</v>
      </c>
      <c r="E16" s="8">
        <f t="shared" si="2"/>
        <v>6431704.5300000003</v>
      </c>
      <c r="F16" s="8">
        <f t="shared" si="2"/>
        <v>11120403</v>
      </c>
      <c r="G16" s="8">
        <f t="shared" si="2"/>
        <v>0</v>
      </c>
      <c r="H16" s="8">
        <f t="shared" si="2"/>
        <v>25268850</v>
      </c>
    </row>
    <row r="17" spans="1:8" ht="39.75" thickTop="1" thickBot="1" x14ac:dyDescent="0.3">
      <c r="A17" s="2" t="s">
        <v>24</v>
      </c>
      <c r="B17" s="7"/>
      <c r="C17" s="8">
        <f>+C18+C19</f>
        <v>21806520</v>
      </c>
      <c r="D17" s="8">
        <f t="shared" ref="D17:H17" si="3">+D18+D19</f>
        <v>4989535</v>
      </c>
      <c r="E17" s="8">
        <f t="shared" si="3"/>
        <v>5684214</v>
      </c>
      <c r="F17" s="8">
        <f t="shared" si="3"/>
        <v>10462691</v>
      </c>
      <c r="G17" s="8">
        <f t="shared" si="3"/>
        <v>0</v>
      </c>
      <c r="H17" s="8">
        <f t="shared" si="3"/>
        <v>21806520</v>
      </c>
    </row>
    <row r="18" spans="1:8" ht="39.75" thickTop="1" thickBot="1" x14ac:dyDescent="0.3">
      <c r="A18" s="3" t="s">
        <v>15</v>
      </c>
      <c r="B18" s="7"/>
      <c r="C18" s="9"/>
      <c r="D18" s="9"/>
      <c r="E18" s="9"/>
      <c r="F18" s="9"/>
      <c r="G18" s="9"/>
      <c r="H18" s="9"/>
    </row>
    <row r="19" spans="1:8" ht="39.75" thickTop="1" thickBot="1" x14ac:dyDescent="0.3">
      <c r="A19" s="3" t="s">
        <v>16</v>
      </c>
      <c r="B19" s="7"/>
      <c r="C19" s="9">
        <v>21806520</v>
      </c>
      <c r="D19" s="9">
        <f>+C11-D11</f>
        <v>4989535</v>
      </c>
      <c r="E19" s="9">
        <f>+D11-E11</f>
        <v>5684214</v>
      </c>
      <c r="F19" s="9">
        <f>+E11-F11</f>
        <v>10462691</v>
      </c>
      <c r="G19" s="9"/>
      <c r="H19" s="9">
        <f>+C19</f>
        <v>21806520</v>
      </c>
    </row>
    <row r="20" spans="1:8" ht="27" thickTop="1" thickBot="1" x14ac:dyDescent="0.3">
      <c r="A20" s="2" t="s">
        <v>25</v>
      </c>
      <c r="B20" s="7"/>
      <c r="C20" s="8">
        <f>+C21+C22</f>
        <v>4127280</v>
      </c>
      <c r="D20" s="8">
        <f t="shared" ref="D20:H20" si="4">+D21+D22</f>
        <v>806348.15</v>
      </c>
      <c r="E20" s="8">
        <f t="shared" si="4"/>
        <v>747490.53000000014</v>
      </c>
      <c r="F20" s="8">
        <f t="shared" si="4"/>
        <v>657712</v>
      </c>
      <c r="G20" s="8">
        <f t="shared" si="4"/>
        <v>0</v>
      </c>
      <c r="H20" s="8">
        <f t="shared" si="4"/>
        <v>3462330</v>
      </c>
    </row>
    <row r="21" spans="1:8" ht="39.75" thickTop="1" thickBot="1" x14ac:dyDescent="0.3">
      <c r="A21" s="3" t="s">
        <v>15</v>
      </c>
      <c r="B21" s="7"/>
      <c r="C21" s="9"/>
      <c r="D21" s="9"/>
      <c r="E21" s="9"/>
      <c r="F21" s="9"/>
      <c r="G21" s="9"/>
      <c r="H21" s="9"/>
    </row>
    <row r="22" spans="1:8" ht="39.75" thickTop="1" thickBot="1" x14ac:dyDescent="0.3">
      <c r="A22" s="3" t="s">
        <v>16</v>
      </c>
      <c r="B22" s="7"/>
      <c r="C22" s="9">
        <v>4127280</v>
      </c>
      <c r="D22" s="9">
        <f>644272.24+128644.86+33431.05</f>
        <v>806348.15</v>
      </c>
      <c r="E22" s="9">
        <f>610870.31+122677.66+13942.56</f>
        <v>747490.53000000014</v>
      </c>
      <c r="F22" s="9">
        <f>535870+116183+5659</f>
        <v>657712</v>
      </c>
      <c r="G22" s="9"/>
      <c r="H22" s="9">
        <v>3462330</v>
      </c>
    </row>
  </sheetData>
  <mergeCells count="4">
    <mergeCell ref="A1:H1"/>
    <mergeCell ref="A3:H3"/>
    <mergeCell ref="A2:H2"/>
    <mergeCell ref="D14:G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workbookViewId="0">
      <selection activeCell="E19" sqref="E19"/>
    </sheetView>
  </sheetViews>
  <sheetFormatPr baseColWidth="10" defaultRowHeight="15" x14ac:dyDescent="0.25"/>
  <cols>
    <col min="1" max="1" width="25" customWidth="1"/>
    <col min="2" max="2" width="16.42578125" customWidth="1"/>
    <col min="3" max="3" width="22" customWidth="1"/>
  </cols>
  <sheetData>
    <row r="1" spans="1:3" x14ac:dyDescent="0.25">
      <c r="A1" s="20" t="s">
        <v>26</v>
      </c>
      <c r="B1" s="21" t="s">
        <v>27</v>
      </c>
      <c r="C1" s="22" t="s">
        <v>28</v>
      </c>
    </row>
    <row r="2" spans="1:3" x14ac:dyDescent="0.25">
      <c r="A2" s="23" t="s">
        <v>29</v>
      </c>
      <c r="B2" s="23">
        <v>7500000</v>
      </c>
      <c r="C2" s="24">
        <v>43661</v>
      </c>
    </row>
    <row r="3" spans="1:3" x14ac:dyDescent="0.25">
      <c r="A3" s="23" t="s">
        <v>30</v>
      </c>
      <c r="B3" s="23">
        <v>7500000</v>
      </c>
      <c r="C3" s="24">
        <v>43645</v>
      </c>
    </row>
    <row r="4" spans="1:3" x14ac:dyDescent="0.25">
      <c r="A4" s="23" t="s">
        <v>31</v>
      </c>
      <c r="B4" s="23">
        <v>5000000</v>
      </c>
      <c r="C4" s="24">
        <v>43662</v>
      </c>
    </row>
    <row r="5" spans="1:3" x14ac:dyDescent="0.25">
      <c r="A5" s="23" t="s">
        <v>32</v>
      </c>
      <c r="B5" s="23">
        <v>21550000</v>
      </c>
      <c r="C5" s="24">
        <v>43921</v>
      </c>
    </row>
    <row r="6" spans="1:3" x14ac:dyDescent="0.25">
      <c r="A6" s="23" t="s">
        <v>33</v>
      </c>
      <c r="B6" s="23">
        <v>16270832.000000002</v>
      </c>
      <c r="C6" s="24">
        <v>44044</v>
      </c>
    </row>
    <row r="7" spans="1:3" x14ac:dyDescent="0.25">
      <c r="A7" s="23" t="s">
        <v>32</v>
      </c>
      <c r="B7" s="23">
        <v>18750000</v>
      </c>
      <c r="C7" s="24">
        <v>44331</v>
      </c>
    </row>
    <row r="8" spans="1:3" x14ac:dyDescent="0.25">
      <c r="A8" s="23" t="s">
        <v>34</v>
      </c>
      <c r="B8" s="23">
        <v>9471311.5</v>
      </c>
      <c r="C8" s="24">
        <v>44027</v>
      </c>
    </row>
    <row r="9" spans="1:3" x14ac:dyDescent="0.25">
      <c r="A9" s="23" t="s">
        <v>34</v>
      </c>
      <c r="B9" s="23">
        <v>7500000</v>
      </c>
      <c r="C9" s="24">
        <v>44027</v>
      </c>
    </row>
    <row r="10" spans="1:3" x14ac:dyDescent="0.25">
      <c r="A10" s="25" t="s">
        <v>35</v>
      </c>
      <c r="B10" s="23">
        <v>1412879.3600000001</v>
      </c>
      <c r="C10" s="26">
        <v>45015</v>
      </c>
    </row>
    <row r="11" spans="1:3" x14ac:dyDescent="0.25">
      <c r="A11" s="25" t="s">
        <v>35</v>
      </c>
      <c r="B11" s="23">
        <v>989905.85</v>
      </c>
      <c r="C11" s="26">
        <v>45046</v>
      </c>
    </row>
    <row r="12" spans="1:3" x14ac:dyDescent="0.25">
      <c r="A12" s="25" t="s">
        <v>35</v>
      </c>
      <c r="B12" s="23">
        <v>407607.11000000004</v>
      </c>
      <c r="C12" s="26">
        <v>45046</v>
      </c>
    </row>
    <row r="13" spans="1:3" x14ac:dyDescent="0.25">
      <c r="A13" s="25" t="s">
        <v>32</v>
      </c>
      <c r="B13" s="23">
        <v>2400124.34</v>
      </c>
      <c r="C13" s="26">
        <v>45077</v>
      </c>
    </row>
    <row r="14" spans="1:3" x14ac:dyDescent="0.25">
      <c r="A14" s="25" t="s">
        <v>35</v>
      </c>
      <c r="B14" s="23">
        <v>1210751.57</v>
      </c>
      <c r="C14" s="26">
        <v>45107</v>
      </c>
    </row>
    <row r="15" spans="1:3" x14ac:dyDescent="0.25">
      <c r="A15" s="25" t="s">
        <v>35</v>
      </c>
      <c r="B15" s="23">
        <v>202532.69999999998</v>
      </c>
      <c r="C15" s="26">
        <v>45107</v>
      </c>
    </row>
    <row r="16" spans="1:3" x14ac:dyDescent="0.25">
      <c r="A16" s="25" t="s">
        <v>32</v>
      </c>
      <c r="B16" s="23">
        <v>3270800.36</v>
      </c>
      <c r="C16" s="26">
        <v>45107</v>
      </c>
    </row>
    <row r="17" spans="1:3" x14ac:dyDescent="0.25">
      <c r="A17" s="25" t="s">
        <v>32</v>
      </c>
      <c r="B17" s="23">
        <v>822578.05</v>
      </c>
      <c r="C17" s="26">
        <v>45169</v>
      </c>
    </row>
    <row r="18" spans="1:3" x14ac:dyDescent="0.25">
      <c r="A18" s="25" t="s">
        <v>35</v>
      </c>
      <c r="B18" s="23">
        <v>1885385.27</v>
      </c>
      <c r="C18" s="26">
        <v>45168</v>
      </c>
    </row>
    <row r="19" spans="1:3" x14ac:dyDescent="0.25">
      <c r="A19" s="25" t="s">
        <v>35</v>
      </c>
      <c r="B19" s="23">
        <v>830320</v>
      </c>
      <c r="C19" s="26">
        <v>45199</v>
      </c>
    </row>
    <row r="20" spans="1:3" x14ac:dyDescent="0.25">
      <c r="A20" s="25" t="s">
        <v>36</v>
      </c>
      <c r="B20" s="23">
        <v>8055062</v>
      </c>
      <c r="C20" s="26">
        <v>44560</v>
      </c>
    </row>
    <row r="21" spans="1:3" x14ac:dyDescent="0.25">
      <c r="B21" s="27">
        <f>SUM(B2:B20)</f>
        <v>115030090.10999998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Nuria Gallegos Elvira</dc:creator>
  <cp:lastModifiedBy>Jorge Sierra Piris</cp:lastModifiedBy>
  <dcterms:created xsi:type="dcterms:W3CDTF">2015-11-24T11:21:20Z</dcterms:created>
  <dcterms:modified xsi:type="dcterms:W3CDTF">2015-12-03T11:03:18Z</dcterms:modified>
</cp:coreProperties>
</file>