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8E7FE322-A5E5-4B7C-9862-5AC0DE87FAC8}" xr6:coauthVersionLast="47" xr6:coauthVersionMax="47" xr10:uidLastSave="{00000000-0000-0000-0000-000000000000}"/>
  <bookViews>
    <workbookView xWindow="-108" yWindow="-108" windowWidth="30936" windowHeight="16776" xr2:uid="{D53B5EBE-17EB-47BB-AB8D-1F44A6E4ED10}"/>
  </bookViews>
  <sheets>
    <sheet name="Operacione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G22" i="1"/>
  <c r="G25" i="1" s="1"/>
  <c r="F22" i="1"/>
  <c r="F25" i="1" s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<sst xmlns="http://schemas.openxmlformats.org/spreadsheetml/2006/main" count="39" uniqueCount="24">
  <si>
    <t>Banco</t>
  </si>
  <si>
    <t>Concesión</t>
  </si>
  <si>
    <t>Vencimiento</t>
  </si>
  <si>
    <t>BBVA</t>
  </si>
  <si>
    <t>TOTAL</t>
  </si>
  <si>
    <t>En este apartado se incluye una relación de las operaciones de préstamo, crédito y emisiones de deuda</t>
  </si>
  <si>
    <t>DEUDAS A LARGO PLAZO</t>
  </si>
  <si>
    <t>DEUDAS A CORTO PLAZO</t>
  </si>
  <si>
    <t>El tipo de interés aplicado en ambos casos se corresponde a un tipo de interés de mercado referenciado al Euribor.</t>
  </si>
  <si>
    <t>Principal</t>
  </si>
  <si>
    <t>Largo plazo</t>
  </si>
  <si>
    <t>Corto plazo</t>
  </si>
  <si>
    <t>..</t>
  </si>
  <si>
    <t>Límite</t>
  </si>
  <si>
    <t>Dispuesto</t>
  </si>
  <si>
    <t>Bankinter</t>
  </si>
  <si>
    <t>Sabadell</t>
  </si>
  <si>
    <t>CAIXABANK</t>
  </si>
  <si>
    <t>BANCO SABADELL</t>
  </si>
  <si>
    <t>Deudas a corto plazo préstamos</t>
  </si>
  <si>
    <t>Intereses periodificados pendientes de pago</t>
  </si>
  <si>
    <t>KUTXABANK</t>
  </si>
  <si>
    <t>Caja Rural del Sur</t>
  </si>
  <si>
    <t>Kutxabank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</si>
</sst>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rgb="FF002060"/>
      <name val="Arial"/>
      <family val="2"/>
    </font>
    <font>
      <sz val="12"/>
      <color rgb="FF002060"/>
      <name val="Aptos Display"/>
      <family val="2"/>
      <scheme val="major"/>
    </font>
    <font>
      <b/>
      <sz val="12"/>
      <color rgb="FF0070C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2060"/>
      <name val="Aptos Narrow"/>
      <family val="2"/>
      <scheme val="minor"/>
    </font>
    <font>
      <b/>
      <sz val="12"/>
      <color rgb="FF00206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4" borderId="1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3" borderId="7" xfId="0" applyFont="1" applyFill="1" applyBorder="1"/>
    <xf numFmtId="14" fontId="5" fillId="3" borderId="8" xfId="0" applyNumberFormat="1" applyFont="1" applyFill="1" applyBorder="1" applyAlignment="1">
      <alignment horizontal="center"/>
    </xf>
    <xf numFmtId="3" fontId="5" fillId="3" borderId="9" xfId="0" applyNumberFormat="1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9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3" fontId="5" fillId="3" borderId="1" xfId="0" applyNumberFormat="1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3" fontId="6" fillId="2" borderId="14" xfId="0" applyNumberFormat="1" applyFont="1" applyFill="1" applyBorder="1"/>
    <xf numFmtId="3" fontId="6" fillId="2" borderId="16" xfId="0" applyNumberFormat="1" applyFont="1" applyFill="1" applyBorder="1"/>
    <xf numFmtId="3" fontId="5" fillId="3" borderId="18" xfId="0" applyNumberFormat="1" applyFont="1" applyFill="1" applyBorder="1"/>
    <xf numFmtId="3" fontId="5" fillId="3" borderId="8" xfId="0" applyNumberFormat="1" applyFont="1" applyFill="1" applyBorder="1" applyAlignment="1">
      <alignment horizontal="right"/>
    </xf>
    <xf numFmtId="0" fontId="6" fillId="2" borderId="7" xfId="0" applyFont="1" applyFill="1" applyBorder="1"/>
    <xf numFmtId="3" fontId="6" fillId="2" borderId="18" xfId="0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3" fontId="6" fillId="2" borderId="1" xfId="0" applyNumberFormat="1" applyFont="1" applyFill="1" applyBorder="1"/>
    <xf numFmtId="3" fontId="5" fillId="3" borderId="8" xfId="0" applyNumberFormat="1" applyFont="1" applyFill="1" applyBorder="1"/>
    <xf numFmtId="0" fontId="5" fillId="2" borderId="13" xfId="0" applyFont="1" applyFill="1" applyBorder="1"/>
    <xf numFmtId="3" fontId="6" fillId="2" borderId="19" xfId="0" applyNumberFormat="1" applyFont="1" applyFill="1" applyBorder="1"/>
    <xf numFmtId="3" fontId="5" fillId="3" borderId="1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14" fontId="5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3" borderId="0" xfId="0" applyFont="1" applyFill="1"/>
    <xf numFmtId="3" fontId="5" fillId="3" borderId="0" xfId="0" applyNumberFormat="1" applyFont="1" applyFill="1"/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454B-1720-47AD-8A0F-7436442537C4}">
  <sheetPr>
    <pageSetUpPr fitToPage="1"/>
  </sheetPr>
  <dimension ref="B2:J28"/>
  <sheetViews>
    <sheetView tabSelected="1" workbookViewId="0">
      <selection activeCell="B2" sqref="B2:J2"/>
    </sheetView>
  </sheetViews>
  <sheetFormatPr baseColWidth="10" defaultColWidth="11.44140625" defaultRowHeight="14.4" x14ac:dyDescent="0.3"/>
  <cols>
    <col min="1" max="1" width="2.5546875" style="1" customWidth="1"/>
    <col min="2" max="2" width="4.6640625" style="1" customWidth="1"/>
    <col min="3" max="3" width="25" style="1" bestFit="1" customWidth="1"/>
    <col min="4" max="4" width="13.6640625" style="1" customWidth="1"/>
    <col min="5" max="5" width="14.6640625" style="1" customWidth="1"/>
    <col min="6" max="6" width="14.88671875" style="1" customWidth="1"/>
    <col min="7" max="7" width="16.33203125" style="1" customWidth="1"/>
    <col min="8" max="8" width="15.5546875" style="1" customWidth="1"/>
    <col min="9" max="9" width="12.6640625" style="1" customWidth="1"/>
    <col min="10" max="10" width="11.33203125" style="1" bestFit="1" customWidth="1"/>
    <col min="11" max="16384" width="11.44140625" style="1"/>
  </cols>
  <sheetData>
    <row r="2" spans="2:10" ht="31.5" customHeight="1" x14ac:dyDescent="0.3">
      <c r="B2" s="40" t="s">
        <v>5</v>
      </c>
      <c r="C2" s="40"/>
      <c r="D2" s="40"/>
      <c r="E2" s="40"/>
      <c r="F2" s="40"/>
      <c r="G2" s="40"/>
      <c r="H2" s="40"/>
      <c r="I2" s="40"/>
      <c r="J2" s="40"/>
    </row>
    <row r="3" spans="2:10" ht="21.75" customHeight="1" x14ac:dyDescent="0.3"/>
    <row r="4" spans="2:10" ht="41.25" customHeight="1" x14ac:dyDescent="0.3">
      <c r="B4" s="2"/>
      <c r="C4" s="3" t="s">
        <v>6</v>
      </c>
    </row>
    <row r="5" spans="2:10" ht="26.25" customHeight="1" thickBot="1" x14ac:dyDescent="0.35">
      <c r="B5" s="2"/>
      <c r="C5" s="3"/>
    </row>
    <row r="6" spans="2:10" ht="30.75" customHeight="1" x14ac:dyDescent="0.3">
      <c r="B6" s="2"/>
      <c r="C6" s="41" t="s">
        <v>0</v>
      </c>
      <c r="D6" s="43" t="s">
        <v>1</v>
      </c>
      <c r="E6" s="45" t="s">
        <v>2</v>
      </c>
      <c r="F6" s="47" t="s">
        <v>9</v>
      </c>
      <c r="G6" s="49">
        <v>2024</v>
      </c>
      <c r="H6" s="39"/>
      <c r="I6" s="38">
        <v>2023</v>
      </c>
      <c r="J6" s="39"/>
    </row>
    <row r="7" spans="2:10" ht="24.75" customHeight="1" x14ac:dyDescent="0.3">
      <c r="B7" s="2"/>
      <c r="C7" s="42"/>
      <c r="D7" s="44"/>
      <c r="E7" s="46"/>
      <c r="F7" s="48"/>
      <c r="G7" s="4" t="s">
        <v>10</v>
      </c>
      <c r="H7" s="5" t="s">
        <v>11</v>
      </c>
      <c r="I7" s="6" t="s">
        <v>10</v>
      </c>
      <c r="J7" s="5" t="s">
        <v>11</v>
      </c>
    </row>
    <row r="8" spans="2:10" ht="24.9" customHeight="1" x14ac:dyDescent="0.3">
      <c r="B8" s="2"/>
      <c r="C8" s="11" t="s">
        <v>17</v>
      </c>
      <c r="D8" s="12">
        <v>44944</v>
      </c>
      <c r="E8" s="34">
        <v>48669</v>
      </c>
      <c r="F8" s="13">
        <v>4000000</v>
      </c>
      <c r="G8" s="14">
        <v>3147643</v>
      </c>
      <c r="H8" s="15">
        <v>354715</v>
      </c>
      <c r="I8" s="16">
        <v>3503880</v>
      </c>
      <c r="J8" s="31">
        <v>330624</v>
      </c>
    </row>
    <row r="9" spans="2:10" ht="24.9" customHeight="1" x14ac:dyDescent="0.3">
      <c r="B9" s="2"/>
      <c r="C9" s="11" t="s">
        <v>18</v>
      </c>
      <c r="D9" s="12">
        <v>44929</v>
      </c>
      <c r="E9" s="34">
        <v>48582</v>
      </c>
      <c r="F9" s="13">
        <v>21946600</v>
      </c>
      <c r="G9" s="14">
        <v>16212951</v>
      </c>
      <c r="H9" s="15">
        <v>1989771</v>
      </c>
      <c r="I9" s="16">
        <v>18222295</v>
      </c>
      <c r="J9" s="31">
        <v>1865200</v>
      </c>
    </row>
    <row r="10" spans="2:10" ht="24.9" customHeight="1" x14ac:dyDescent="0.3">
      <c r="B10" s="2"/>
      <c r="C10" s="11" t="s">
        <v>21</v>
      </c>
      <c r="D10" s="12">
        <v>45546</v>
      </c>
      <c r="E10" s="34">
        <v>51024</v>
      </c>
      <c r="F10" s="13">
        <v>12004500</v>
      </c>
      <c r="G10" s="14">
        <v>11220811</v>
      </c>
      <c r="H10" s="15">
        <v>635420</v>
      </c>
      <c r="I10" s="16" t="s">
        <v>12</v>
      </c>
      <c r="J10" s="31" t="s">
        <v>12</v>
      </c>
    </row>
    <row r="11" spans="2:10" ht="24.9" customHeight="1" thickBot="1" x14ac:dyDescent="0.35">
      <c r="B11" s="2"/>
      <c r="C11" s="18" t="s">
        <v>4</v>
      </c>
      <c r="D11" s="19"/>
      <c r="E11" s="19"/>
      <c r="F11" s="20">
        <f>SUM(F8:F10)</f>
        <v>37951100</v>
      </c>
      <c r="G11" s="32">
        <f>SUM(G8:G10)</f>
        <v>30581405</v>
      </c>
      <c r="H11" s="33">
        <f>SUM(H8:H10)</f>
        <v>2979906</v>
      </c>
      <c r="I11" s="32">
        <f>SUM(I8:I10)</f>
        <v>21726175</v>
      </c>
      <c r="J11" s="33">
        <f>SUM(J8:J10)</f>
        <v>2195824</v>
      </c>
    </row>
    <row r="12" spans="2:10" ht="21.75" customHeight="1" x14ac:dyDescent="0.3">
      <c r="B12" s="2"/>
      <c r="C12" s="3"/>
    </row>
    <row r="13" spans="2:10" ht="41.25" customHeight="1" x14ac:dyDescent="0.3">
      <c r="C13" s="3" t="s">
        <v>7</v>
      </c>
    </row>
    <row r="14" spans="2:10" ht="41.25" customHeight="1" thickBot="1" x14ac:dyDescent="0.35">
      <c r="C14" s="3"/>
    </row>
    <row r="15" spans="2:10" ht="33" customHeight="1" x14ac:dyDescent="0.3">
      <c r="C15" s="7" t="s">
        <v>0</v>
      </c>
      <c r="D15" s="8" t="s">
        <v>1</v>
      </c>
      <c r="E15" s="8" t="s">
        <v>2</v>
      </c>
      <c r="F15" s="9" t="s">
        <v>13</v>
      </c>
      <c r="G15" s="8" t="s">
        <v>14</v>
      </c>
      <c r="H15" s="10" t="s">
        <v>14</v>
      </c>
    </row>
    <row r="16" spans="2:10" ht="24.9" customHeight="1" x14ac:dyDescent="0.3">
      <c r="C16" s="11" t="s">
        <v>3</v>
      </c>
      <c r="D16" s="12">
        <v>45410</v>
      </c>
      <c r="E16" s="12">
        <v>45775</v>
      </c>
      <c r="F16" s="22">
        <v>47000000</v>
      </c>
      <c r="G16" s="23">
        <v>18000000</v>
      </c>
      <c r="H16" s="15">
        <v>30000000</v>
      </c>
    </row>
    <row r="17" spans="3:8" ht="24.9" customHeight="1" x14ac:dyDescent="0.3">
      <c r="C17" s="11" t="s">
        <v>15</v>
      </c>
      <c r="D17" s="12">
        <v>45423</v>
      </c>
      <c r="E17" s="12">
        <v>45788</v>
      </c>
      <c r="F17" s="22">
        <v>30000000</v>
      </c>
      <c r="G17" s="23" t="s">
        <v>12</v>
      </c>
      <c r="H17" s="15" t="s">
        <v>12</v>
      </c>
    </row>
    <row r="18" spans="3:8" ht="24.9" customHeight="1" x14ac:dyDescent="0.3">
      <c r="C18" s="11" t="s">
        <v>17</v>
      </c>
      <c r="D18" s="12">
        <v>45503</v>
      </c>
      <c r="E18" s="12">
        <v>45868</v>
      </c>
      <c r="F18" s="22">
        <v>20000000</v>
      </c>
      <c r="G18" s="23">
        <v>7161538</v>
      </c>
      <c r="H18" s="15" t="s">
        <v>12</v>
      </c>
    </row>
    <row r="19" spans="3:8" ht="24.9" customHeight="1" x14ac:dyDescent="0.3">
      <c r="C19" s="11" t="s">
        <v>16</v>
      </c>
      <c r="D19" s="12">
        <v>45230</v>
      </c>
      <c r="E19" s="12">
        <v>45686</v>
      </c>
      <c r="F19" s="22">
        <v>30000000</v>
      </c>
      <c r="G19" s="23">
        <v>9897233</v>
      </c>
      <c r="H19" s="17">
        <v>18000000</v>
      </c>
    </row>
    <row r="20" spans="3:8" ht="24.9" customHeight="1" x14ac:dyDescent="0.3">
      <c r="C20" s="11" t="s">
        <v>22</v>
      </c>
      <c r="D20" s="12">
        <v>45292</v>
      </c>
      <c r="E20" s="34">
        <v>45658</v>
      </c>
      <c r="F20" s="22">
        <v>15000000</v>
      </c>
      <c r="G20" s="22">
        <v>15000000</v>
      </c>
      <c r="H20" s="15" t="s">
        <v>12</v>
      </c>
    </row>
    <row r="21" spans="3:8" ht="24.9" customHeight="1" x14ac:dyDescent="0.3">
      <c r="C21" s="11" t="s">
        <v>23</v>
      </c>
      <c r="D21" s="12">
        <v>45546</v>
      </c>
      <c r="E21" s="34">
        <v>45911</v>
      </c>
      <c r="F21" s="22">
        <v>15000000</v>
      </c>
      <c r="G21" s="22">
        <v>15000000</v>
      </c>
      <c r="H21" s="15" t="s">
        <v>12</v>
      </c>
    </row>
    <row r="22" spans="3:8" ht="21.75" customHeight="1" x14ac:dyDescent="0.3">
      <c r="C22" s="24" t="s">
        <v>4</v>
      </c>
      <c r="D22" s="35"/>
      <c r="E22" s="35"/>
      <c r="F22" s="25">
        <f>+SUM(F16:F21)</f>
        <v>157000000</v>
      </c>
      <c r="G22" s="26">
        <f>+G16+G18+G19+G20+G21</f>
        <v>65058771</v>
      </c>
      <c r="H22" s="27">
        <f>+H16+H19</f>
        <v>48000000</v>
      </c>
    </row>
    <row r="23" spans="3:8" ht="24.9" customHeight="1" x14ac:dyDescent="0.3">
      <c r="C23" s="11" t="s">
        <v>19</v>
      </c>
      <c r="D23" s="36"/>
      <c r="E23" s="36"/>
      <c r="F23" s="37"/>
      <c r="G23" s="23">
        <v>2952127</v>
      </c>
      <c r="H23" s="17">
        <v>2195825</v>
      </c>
    </row>
    <row r="24" spans="3:8" ht="24.9" customHeight="1" x14ac:dyDescent="0.3">
      <c r="C24" s="11" t="s">
        <v>20</v>
      </c>
      <c r="D24" s="36"/>
      <c r="E24" s="36"/>
      <c r="F24" s="37"/>
      <c r="G24" s="28">
        <v>26556</v>
      </c>
      <c r="H24" s="17">
        <v>149651</v>
      </c>
    </row>
    <row r="25" spans="3:8" ht="24.9" customHeight="1" thickBot="1" x14ac:dyDescent="0.35">
      <c r="C25" s="18" t="s">
        <v>4</v>
      </c>
      <c r="D25" s="29"/>
      <c r="E25" s="29"/>
      <c r="F25" s="30">
        <f>+F22</f>
        <v>157000000</v>
      </c>
      <c r="G25" s="30">
        <f>+G22+G23+G24</f>
        <v>68037454</v>
      </c>
      <c r="H25" s="21">
        <f>+H22+H23+H24</f>
        <v>50345476</v>
      </c>
    </row>
    <row r="28" spans="3:8" ht="15.6" x14ac:dyDescent="0.3">
      <c r="C28" s="2" t="s">
        <v>8</v>
      </c>
    </row>
  </sheetData>
  <mergeCells count="7">
    <mergeCell ref="I6:J6"/>
    <mergeCell ref="B2:J2"/>
    <mergeCell ref="C6:C7"/>
    <mergeCell ref="D6:D7"/>
    <mergeCell ref="E6:E7"/>
    <mergeCell ref="F6:F7"/>
    <mergeCell ref="G6:H6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Operaciones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2025-04-28T10:18:48Z</dcterms:created>
  <dcterms:modified xsi:type="dcterms:W3CDTF">2025-04-28T11:13:11Z</dcterms:modified>
</cp:coreProperties>
</file>