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Z:\Portal_Transparencia\Informes Portal Transparencia\Informacion Financiera\Periodo Medio Pago Proveedores\"/>
    </mc:Choice>
  </mc:AlternateContent>
  <xr:revisionPtr revIDLastSave="0" documentId="8_{74FFB0FF-B42D-4EE3-A686-83A1AC63BF2F}" xr6:coauthVersionLast="47" xr6:coauthVersionMax="47" xr10:uidLastSave="{00000000-0000-0000-0000-000000000000}"/>
  <bookViews>
    <workbookView xWindow="-108" yWindow="-108" windowWidth="30936" windowHeight="16776"/>
  </bookViews>
  <sheets>
    <sheet name="PMPP MAYO 2024" sheetId="4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4" l="1"/>
  <c r="F16" i="4"/>
  <c r="E16" i="4"/>
  <c r="F15" i="4"/>
  <c r="E15" i="4"/>
  <c r="C17" i="4"/>
  <c r="D16" i="4"/>
  <c r="C16" i="4"/>
  <c r="D15" i="4"/>
  <c r="C15" i="4"/>
  <c r="F17" i="4"/>
  <c r="D17" i="4"/>
  <c r="H17" i="4"/>
  <c r="H15" i="4"/>
  <c r="H16" i="4"/>
  <c r="G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<sst xmlns="http://schemas.openxmlformats.org/spreadsheetml/2006/main" count="12" uniqueCount="12">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</sst>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38100</xdr:rowOff>
    </xdr:from>
    <xdr:to>
      <xdr:col>1</xdr:col>
      <xdr:colOff>944880</xdr:colOff>
      <xdr:row>2</xdr:row>
      <xdr:rowOff>114300</xdr:rowOff>
    </xdr:to>
    <xdr:pic>
      <xdr:nvPicPr>
        <xdr:cNvPr id="4317" name="Imagen 1">
          <a:extLst>
            <a:ext uri="{FF2B5EF4-FFF2-40B4-BE49-F238E27FC236}">
              <a16:creationId xmlns:a16="http://schemas.microsoft.com/office/drawing/2014/main" id="{5EE35826-8261-1F57-4542-1327C7F9C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8100"/>
          <a:ext cx="1524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560190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13FDA229-4BCD-5CF3-7C18-77A7DEE5523D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glesias\AppData\Local\Microsoft\Windows\INetCache\Content.Outlook\P4Q2AJAV\PMP%20informe%20a%2005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OS"/>
      <sheetName val="INTERESES"/>
      <sheetName val="PAGOS PENDIENTES"/>
    </sheetNames>
    <sheetDataSet>
      <sheetData sheetId="0">
        <row r="9">
          <cell r="C9">
            <v>24.08</v>
          </cell>
          <cell r="E9">
            <v>9233799.9499999993</v>
          </cell>
          <cell r="G9">
            <v>72532.259999999995</v>
          </cell>
        </row>
        <row r="10">
          <cell r="C10">
            <v>51.56</v>
          </cell>
          <cell r="E10">
            <v>15667896.5</v>
          </cell>
          <cell r="G10">
            <v>378046.09</v>
          </cell>
        </row>
        <row r="12">
          <cell r="C12">
            <v>41.472620814176402</v>
          </cell>
        </row>
      </sheetData>
      <sheetData sheetId="1"/>
      <sheetData sheetId="2">
        <row r="8">
          <cell r="C8">
            <v>33.99</v>
          </cell>
          <cell r="E8">
            <v>2861053.02</v>
          </cell>
          <cell r="G8">
            <v>8166.97</v>
          </cell>
        </row>
        <row r="9">
          <cell r="C9">
            <v>66.209999999999994</v>
          </cell>
          <cell r="E9">
            <v>1972090.07</v>
          </cell>
          <cell r="G9">
            <v>307749.65999999997</v>
          </cell>
        </row>
        <row r="11">
          <cell r="C11">
            <v>48.255990315723118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H25"/>
  <sheetViews>
    <sheetView showGridLines="0" tabSelected="1" topLeftCell="B7" workbookViewId="0">
      <selection activeCell="E26" sqref="E26"/>
    </sheetView>
  </sheetViews>
  <sheetFormatPr baseColWidth="10" defaultRowHeight="12.6" x14ac:dyDescent="0.2"/>
  <cols>
    <col min="1" max="1" width="7.90625" customWidth="1"/>
    <col min="2" max="2" width="26.08984375" customWidth="1"/>
    <col min="3" max="3" width="13.90625" customWidth="1"/>
    <col min="4" max="4" width="16.36328125" customWidth="1"/>
    <col min="5" max="5" width="13.90625" customWidth="1"/>
    <col min="6" max="6" width="16.36328125" customWidth="1"/>
    <col min="7" max="7" width="0" hidden="1" customWidth="1"/>
    <col min="8" max="8" width="22.90625" customWidth="1"/>
  </cols>
  <sheetData>
    <row r="10" spans="1:8" ht="15.6" x14ac:dyDescent="0.3">
      <c r="B10" s="20" t="s">
        <v>8</v>
      </c>
    </row>
    <row r="11" spans="1:8" ht="15.6" x14ac:dyDescent="0.3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3">
      <c r="C12" s="12"/>
      <c r="D12" s="11"/>
      <c r="E12" s="11"/>
      <c r="F12" s="11"/>
      <c r="G12" s="1"/>
    </row>
    <row r="13" spans="1:8" ht="16.2" thickBot="1" x14ac:dyDescent="0.35">
      <c r="A13" s="1"/>
      <c r="B13" s="6"/>
      <c r="C13" s="6"/>
      <c r="D13" s="6"/>
      <c r="E13" s="6"/>
      <c r="F13" s="6"/>
      <c r="G13" s="1"/>
    </row>
    <row r="14" spans="1:8" ht="47.4" thickBot="1" x14ac:dyDescent="0.3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5">
      <c r="A15" s="1"/>
      <c r="B15" s="8" t="s">
        <v>5</v>
      </c>
      <c r="C15" s="13">
        <f>[1]PAGOS!$C$9</f>
        <v>24.08</v>
      </c>
      <c r="D15" s="13">
        <f>[1]PAGOS!$E$9+[1]PAGOS!$G$9</f>
        <v>9306332.209999999</v>
      </c>
      <c r="E15" s="13">
        <f>'[1]PAGOS PENDIENTES'!$C$8</f>
        <v>33.99</v>
      </c>
      <c r="F15" s="13">
        <f>'[1]PAGOS PENDIENTES'!$E$8+'[1]PAGOS PENDIENTES'!$G$8</f>
        <v>2869219.99</v>
      </c>
      <c r="G15" s="5"/>
      <c r="H15" s="21">
        <f>(($C15*$D15)+($E15*$F15))/($D15+$F15)</f>
        <v>26.415333103076833</v>
      </c>
    </row>
    <row r="16" spans="1:8" ht="37.5" customHeight="1" x14ac:dyDescent="0.25">
      <c r="A16" s="1"/>
      <c r="B16" s="9" t="s">
        <v>6</v>
      </c>
      <c r="C16" s="14">
        <f>[1]PAGOS!$C$10</f>
        <v>51.56</v>
      </c>
      <c r="D16" s="14">
        <f>[1]PAGOS!$E$10+[1]PAGOS!$G$10</f>
        <v>16045942.59</v>
      </c>
      <c r="E16" s="14">
        <f>'[1]PAGOS PENDIENTES'!$C$9</f>
        <v>66.209999999999994</v>
      </c>
      <c r="F16" s="14">
        <f>'[1]PAGOS PENDIENTES'!$E$9+'[1]PAGOS PENDIENTES'!$G$9</f>
        <v>2279839.73</v>
      </c>
      <c r="G16" s="5"/>
      <c r="H16" s="22">
        <f>(($C16*$D16)+($E16*$F16))/($D16+$F16)</f>
        <v>53.382549862335154</v>
      </c>
    </row>
    <row r="17" spans="1:8" ht="22.5" customHeight="1" thickBot="1" x14ac:dyDescent="0.3">
      <c r="A17" s="1"/>
      <c r="B17" s="23" t="s">
        <v>4</v>
      </c>
      <c r="C17" s="16">
        <f>[1]PAGOS!$C$12</f>
        <v>41.472620814176402</v>
      </c>
      <c r="D17" s="16">
        <f>SUM(D15:D16)</f>
        <v>25352274.799999997</v>
      </c>
      <c r="E17" s="17">
        <f>'[1]PAGOS PENDIENTES'!$C$11</f>
        <v>48.255990315723118</v>
      </c>
      <c r="F17" s="16">
        <f>SUM(F15:F16)</f>
        <v>5149059.7200000007</v>
      </c>
      <c r="G17" s="5">
        <f>(C17*D17+E17*F17)/(D17+F17)</f>
        <v>42.617750206576865</v>
      </c>
      <c r="H17" s="19">
        <f>(($C17*$D17)+($E17*$F17))/($D17+$F17)</f>
        <v>42.617750206576865</v>
      </c>
    </row>
    <row r="18" spans="1:8" ht="13.2" x14ac:dyDescent="0.25">
      <c r="A18" s="1"/>
      <c r="B18" s="1"/>
      <c r="E18" s="4"/>
    </row>
    <row r="22" spans="1:8" x14ac:dyDescent="0.2">
      <c r="D22" s="24"/>
      <c r="E22" s="24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039BF1ACBB6242A05B31B4AC89E4F2" ma:contentTypeVersion="2" ma:contentTypeDescription="Crear nuevo documento." ma:contentTypeScope="" ma:versionID="2ac57bf128d97e3e13e46525a1e254a2">
  <xsd:schema xmlns:xsd="http://www.w3.org/2001/XMLSchema" xmlns:xs="http://www.w3.org/2001/XMLSchema" xmlns:p="http://schemas.microsoft.com/office/2006/metadata/properties" xmlns:ns1="e4b73361-b4d4-4302-9756-11c2890942ab" xmlns:ns2="http://schemas.microsoft.com/sharepoint/v3" targetNamespace="http://schemas.microsoft.com/office/2006/metadata/properties" ma:root="true" ma:fieldsID="273ea9e25f12efe34d3b73f8c338c818" ns1:_="" ns2:_="">
    <xsd:import namespace="e4b73361-b4d4-4302-9756-11c2890942ab"/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Orden" minOccurs="0"/>
                <xsd:element ref="ns2:PublishingStartDate" minOccurs="0"/>
                <xsd:element ref="ns2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73361-b4d4-4302-9756-11c2890942ab" elementFormDefault="qualified">
    <xsd:import namespace="http://schemas.microsoft.com/office/2006/documentManagement/types"/>
    <xsd:import namespace="http://schemas.microsoft.com/office/infopath/2007/PartnerControls"/>
    <xsd:element name="Orden" ma:index="0" nillable="true" ma:displayName="Orden" ma:decimals="0" ma:internalName="Orden" ma:percentage="FALSE">
      <xsd:simpleType>
        <xsd:restriction base="dms:Number">
          <xsd:minInclusive value="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4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nido"/>
        <xsd:element ref="dc:title" minOccurs="0" maxOccurs="1" ma:index="2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e4b73361-b4d4-4302-9756-11c2890942ab">4</Orden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E89C542-83E0-4BE6-B3B0-E244616FB1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296C5C-C753-464A-BC8C-97690E51B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b73361-b4d4-4302-9756-11c2890942ab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A47450E-666A-45CB-BA3D-608DC946C17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MAYO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Eugenio Cardador Revuelta</dc:creator>
  <cp:lastModifiedBy>Andrés Iglesias Pardo</cp:lastModifiedBy>
  <cp:lastPrinted>2023-02-07T15:01:56Z</cp:lastPrinted>
  <dcterms:created xsi:type="dcterms:W3CDTF">2014-10-09T11:18:26Z</dcterms:created>
  <dcterms:modified xsi:type="dcterms:W3CDTF">2024-06-07T06:34:09Z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0x0101005AFDC657B8E25B4EB8833C74B74263D0</vt:lpwstr>
  </property>
  <property fmtid="{D5CDD505-2E9C-101B-9397-08002B2CF9AE}" pid="3" name="PALABRA CLAVE">
    <vt:lpwstr/>
  </property>
</Properties>
</file>