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Portal_Transparencia\Informes Portal Transparencia\Informacion Financiera\Periodo Medio Pago Proveedores\"/>
    </mc:Choice>
  </mc:AlternateContent>
  <xr:revisionPtr revIDLastSave="0" documentId="8_{FF756D33-C139-4142-8D2D-099AE4A8D48A}" xr6:coauthVersionLast="47" xr6:coauthVersionMax="47" xr10:uidLastSave="{00000000-0000-0000-0000-000000000000}"/>
  <bookViews>
    <workbookView xWindow="-108" yWindow="-108" windowWidth="30936" windowHeight="16776" xr2:uid="{0757995C-9725-44CD-812F-A9A6EDBBFA7E}"/>
  </bookViews>
  <sheets>
    <sheet name="PMPP JULIO 2024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4" l="1"/>
  <c r="F16" i="4"/>
  <c r="F15" i="4"/>
  <c r="H15" i="4"/>
  <c r="D16" i="4"/>
  <c r="D17" i="4"/>
  <c r="D15" i="4"/>
  <c r="E17" i="4"/>
  <c r="C17" i="4"/>
  <c r="E16" i="4"/>
  <c r="C16" i="4"/>
  <c r="E15" i="4"/>
  <c r="C15" i="4"/>
  <c r="F17" i="4"/>
  <c r="H16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<sst xmlns="http://schemas.openxmlformats.org/spreadsheetml/2006/main" count="12" uniqueCount="12">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</sst>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329" name="Imagen 1">
          <a:extLst>
            <a:ext uri="{FF2B5EF4-FFF2-40B4-BE49-F238E27FC236}">
              <a16:creationId xmlns:a16="http://schemas.microsoft.com/office/drawing/2014/main" id="{4F89C797-E4F8-9C79-412E-423D3DF99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558236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5D0A5A1E-0774-3E6A-EBF5-CDC74C3C1F5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glesias\AppData\Local\Microsoft\Windows\INetCache\Content.Outlook\P4Q2AJAV\PMP%20informe%20a%2007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S"/>
      <sheetName val="INTERESES"/>
      <sheetName val="PAGOS PENDIENTES"/>
    </sheetNames>
    <sheetDataSet>
      <sheetData sheetId="0">
        <row r="9">
          <cell r="C9">
            <v>23.67</v>
          </cell>
          <cell r="E9">
            <v>15208670.26</v>
          </cell>
          <cell r="G9">
            <v>21660.41</v>
          </cell>
        </row>
        <row r="10">
          <cell r="C10">
            <v>45.01</v>
          </cell>
          <cell r="E10">
            <v>20008675.199999999</v>
          </cell>
          <cell r="G10">
            <v>316.99</v>
          </cell>
        </row>
        <row r="12">
          <cell r="C12">
            <v>35.786915385433716</v>
          </cell>
        </row>
      </sheetData>
      <sheetData sheetId="1"/>
      <sheetData sheetId="2">
        <row r="8">
          <cell r="C8">
            <v>28.69</v>
          </cell>
          <cell r="E8">
            <v>2078781.21</v>
          </cell>
          <cell r="G8">
            <v>2689.03</v>
          </cell>
        </row>
        <row r="9">
          <cell r="C9">
            <v>47.97</v>
          </cell>
          <cell r="E9">
            <v>7841204.4800000004</v>
          </cell>
          <cell r="G9">
            <v>205.95</v>
          </cell>
        </row>
        <row r="11">
          <cell r="C11">
            <v>43.925736286487052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B61B-2D7D-407F-AB6E-5B60BC452822}">
  <dimension ref="A10:H25"/>
  <sheetViews>
    <sheetView showGridLines="0" tabSelected="1" topLeftCell="B7" workbookViewId="0">
      <selection activeCell="C16" sqref="C16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0" hidden="1" customWidth="1"/>
    <col min="8" max="8" width="22.90625" customWidth="1"/>
  </cols>
  <sheetData>
    <row r="10" spans="1:8" ht="15.6" x14ac:dyDescent="0.3">
      <c r="B10" s="20" t="s">
        <v>8</v>
      </c>
    </row>
    <row r="11" spans="1:8" ht="15.6" x14ac:dyDescent="0.3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3">
      <c r="C12" s="12"/>
      <c r="D12" s="11"/>
      <c r="E12" s="11"/>
      <c r="F12" s="11"/>
      <c r="G12" s="1"/>
    </row>
    <row r="13" spans="1:8" ht="16.2" thickBot="1" x14ac:dyDescent="0.35">
      <c r="A13" s="1"/>
      <c r="B13" s="6"/>
      <c r="C13" s="6"/>
      <c r="D13" s="6"/>
      <c r="E13" s="6"/>
      <c r="F13" s="6"/>
      <c r="G13" s="1"/>
    </row>
    <row r="14" spans="1:8" ht="47.4" thickBot="1" x14ac:dyDescent="0.3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5">
      <c r="A15" s="1"/>
      <c r="B15" s="8" t="s">
        <v>5</v>
      </c>
      <c r="C15" s="13">
        <f>[1]PAGOS!$C$9</f>
        <v>23.67</v>
      </c>
      <c r="D15" s="13">
        <f>[1]PAGOS!$E$9+[1]PAGOS!$G$9</f>
        <v>15230330.67</v>
      </c>
      <c r="E15" s="13">
        <f>'[1]PAGOS PENDIENTES'!$C$8</f>
        <v>28.69</v>
      </c>
      <c r="F15" s="13">
        <f>'[1]PAGOS PENDIENTES'!$E$8+'[1]PAGOS PENDIENTES'!$G$8</f>
        <v>2081470.24</v>
      </c>
      <c r="G15" s="5"/>
      <c r="H15" s="21">
        <f>(($C15*$D15)+($E15*$F15))/($D15+$F15)</f>
        <v>24.273575599044943</v>
      </c>
    </row>
    <row r="16" spans="1:8" ht="37.5" customHeight="1" x14ac:dyDescent="0.25">
      <c r="A16" s="1"/>
      <c r="B16" s="9" t="s">
        <v>6</v>
      </c>
      <c r="C16" s="14">
        <f>[1]PAGOS!$C$10</f>
        <v>45.01</v>
      </c>
      <c r="D16" s="14">
        <f>[1]PAGOS!$E$10+[1]PAGOS!$G$10</f>
        <v>20008992.189999998</v>
      </c>
      <c r="E16" s="14">
        <f>'[1]PAGOS PENDIENTES'!$C$9</f>
        <v>47.97</v>
      </c>
      <c r="F16" s="14">
        <f>'[1]PAGOS PENDIENTES'!$E$9+'[1]PAGOS PENDIENTES'!$G$9</f>
        <v>7841410.4300000006</v>
      </c>
      <c r="G16" s="5"/>
      <c r="H16" s="22">
        <f>(($C16*$D16)+($E16*$F16))/($D16+$F16)</f>
        <v>45.843401771223654</v>
      </c>
    </row>
    <row r="17" spans="1:8" ht="22.5" customHeight="1" thickBot="1" x14ac:dyDescent="0.3">
      <c r="A17" s="1"/>
      <c r="B17" s="23" t="s">
        <v>4</v>
      </c>
      <c r="C17" s="16">
        <f>[1]PAGOS!$C$12</f>
        <v>35.786915385433716</v>
      </c>
      <c r="D17" s="16">
        <f>SUM(D15:D16)</f>
        <v>35239322.859999999</v>
      </c>
      <c r="E17" s="17">
        <f>'[1]PAGOS PENDIENTES'!$C$11</f>
        <v>43.925736286487052</v>
      </c>
      <c r="F17" s="16">
        <f>SUM(F15:F16)</f>
        <v>9922880.6699999999</v>
      </c>
      <c r="G17" s="5">
        <f>(C17*D17+E17*F17)/(D17+F17)</f>
        <v>37.575148515865607</v>
      </c>
      <c r="H17" s="19">
        <f>(($C17*$D17)+($E17*$F17))/($D17+$F17)</f>
        <v>37.575148515865607</v>
      </c>
    </row>
    <row r="18" spans="1:8" ht="13.2" x14ac:dyDescent="0.25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ignoredErrors>
    <ignoredError sqref="E1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89C542-83E0-4BE6-B3B0-E244616FB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96C5C-C753-464A-BC8C-97690E5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00AAB9-3F97-459D-BBED-6FBA28C1F2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JULIO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Cardador Revuelta</dc:creator>
  <cp:lastModifiedBy>Andrés Iglesias Pardo</cp:lastModifiedBy>
  <cp:lastPrinted>2023-02-07T15:01:56Z</cp:lastPrinted>
  <dcterms:created xsi:type="dcterms:W3CDTF">2014-10-09T11:18:26Z</dcterms:created>
  <dcterms:modified xsi:type="dcterms:W3CDTF">2024-08-07T06:26:52Z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0x0101005AFDC657B8E25B4EB8833C74B74263D0</vt:lpwstr>
  </property>
  <property fmtid="{D5CDD505-2E9C-101B-9397-08002B2CF9AE}" pid="3" name="PALABRA CLAVE">
    <vt:lpwstr/>
  </property>
</Properties>
</file>