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Z:\Portal_Transparencia\Informes Portal Transparencia\Informacion Financiera\Periodo Medio Pago Proveedores\"/>
    </mc:Choice>
  </mc:AlternateContent>
  <xr:revisionPtr revIDLastSave="0" documentId="8_{915AD731-B4E0-423A-B265-EDA0D09A4CE6}" xr6:coauthVersionLast="47" xr6:coauthVersionMax="47" xr10:uidLastSave="{00000000-0000-0000-0000-000000000000}"/>
  <bookViews>
    <workbookView xWindow="-108" yWindow="-108" windowWidth="30936" windowHeight="16776"/>
  </bookViews>
  <sheets>
    <sheet name="PMPP JUNIO 2024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5" i="4"/>
  <c r="C16" i="4"/>
  <c r="C15" i="4"/>
  <c r="F16" i="4"/>
  <c r="F15" i="4"/>
  <c r="D16" i="4"/>
  <c r="D15" i="4"/>
  <c r="F17" i="4"/>
  <c r="D17" i="4"/>
  <c r="H15" i="4"/>
  <c r="H16" i="4"/>
  <c r="G17" i="4"/>
  <c r="H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<sst xmlns="http://schemas.openxmlformats.org/spreadsheetml/2006/main" count="12" uniqueCount="12">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</sst>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21" name="Imagen 1">
          <a:extLst>
            <a:ext uri="{FF2B5EF4-FFF2-40B4-BE49-F238E27FC236}">
              <a16:creationId xmlns:a16="http://schemas.microsoft.com/office/drawing/2014/main" id="{944FD1CC-7013-D66C-BC96-816DD60C8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558236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822DF31F-F552-E9D8-5C57-9CD74FC9B8A6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glesias\AppData\Local\Microsoft\Windows\INetCache\Content.Outlook\P4Q2AJAV\PMP%20informe%20a%2006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OS"/>
      <sheetName val="INTERESES"/>
      <sheetName val="PAGOS PENDIENTES"/>
    </sheetNames>
    <sheetDataSet>
      <sheetData sheetId="0">
        <row r="9">
          <cell r="C9">
            <v>18.899999999999999</v>
          </cell>
          <cell r="E9">
            <v>4421325.12</v>
          </cell>
          <cell r="G9">
            <v>3049.68</v>
          </cell>
        </row>
        <row r="10">
          <cell r="C10">
            <v>59.85</v>
          </cell>
          <cell r="E10">
            <v>16269462.640000001</v>
          </cell>
          <cell r="G10">
            <v>262151.84999999998</v>
          </cell>
        </row>
      </sheetData>
      <sheetData sheetId="1"/>
      <sheetData sheetId="2">
        <row r="8">
          <cell r="C8">
            <v>28.75</v>
          </cell>
          <cell r="E8">
            <v>6907561.2999999998</v>
          </cell>
          <cell r="G8">
            <v>7719.01</v>
          </cell>
        </row>
        <row r="9">
          <cell r="C9">
            <v>50.94</v>
          </cell>
          <cell r="E9">
            <v>15015199.09</v>
          </cell>
          <cell r="G9">
            <v>412.2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topLeftCell="B7" workbookViewId="0">
      <selection activeCell="C25" sqref="C25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0" t="s">
        <v>8</v>
      </c>
    </row>
    <row r="11" spans="1:8" ht="15.6" x14ac:dyDescent="0.3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5">
      <c r="A15" s="1"/>
      <c r="B15" s="8" t="s">
        <v>5</v>
      </c>
      <c r="C15" s="13">
        <f>[1]PAGOS!$C$9</f>
        <v>18.899999999999999</v>
      </c>
      <c r="D15" s="13">
        <f>[1]PAGOS!$E$9+[1]PAGOS!$G$9</f>
        <v>4424374.8</v>
      </c>
      <c r="E15" s="13">
        <f>'[1]PAGOS PENDIENTES'!$C$8</f>
        <v>28.75</v>
      </c>
      <c r="F15" s="13">
        <f>'[1]PAGOS PENDIENTES'!$E$8+'[1]PAGOS PENDIENTES'!$G$8</f>
        <v>6915280.3099999996</v>
      </c>
      <c r="G15" s="5"/>
      <c r="H15" s="21">
        <f>(($C15*$D15)+($E15*$F15))/($D15+$F15)</f>
        <v>24.906841512616339</v>
      </c>
    </row>
    <row r="16" spans="1:8" ht="37.5" customHeight="1" x14ac:dyDescent="0.25">
      <c r="A16" s="1"/>
      <c r="B16" s="9" t="s">
        <v>6</v>
      </c>
      <c r="C16" s="14">
        <f>[1]PAGOS!$C$10</f>
        <v>59.85</v>
      </c>
      <c r="D16" s="14">
        <f>[1]PAGOS!$E$10+[1]PAGOS!$G$10</f>
        <v>16531614.49</v>
      </c>
      <c r="E16" s="14">
        <f>'[1]PAGOS PENDIENTES'!$C$9</f>
        <v>50.94</v>
      </c>
      <c r="F16" s="14">
        <f>'[1]PAGOS PENDIENTES'!$E$9+'[1]PAGOS PENDIENTES'!$G$9</f>
        <v>15015611.289999999</v>
      </c>
      <c r="G16" s="5"/>
      <c r="H16" s="22">
        <f>(($C16*$D16)+($E16*$F16))/($D16+$F16)</f>
        <v>55.609085203659383</v>
      </c>
    </row>
    <row r="17" spans="1:8" ht="22.5" customHeight="1" thickBot="1" x14ac:dyDescent="0.3">
      <c r="A17" s="1"/>
      <c r="B17" s="23" t="s">
        <v>4</v>
      </c>
      <c r="C17" s="16">
        <v>51.2</v>
      </c>
      <c r="D17" s="16">
        <f>SUM(D15:D16)</f>
        <v>20955989.289999999</v>
      </c>
      <c r="E17" s="17">
        <v>43.94</v>
      </c>
      <c r="F17" s="16">
        <f>SUM(F15:F16)</f>
        <v>21930891.599999998</v>
      </c>
      <c r="G17" s="5">
        <f>(C17*D17+E17*F17)/(D17+F17)</f>
        <v>47.487483031830244</v>
      </c>
      <c r="H17" s="19">
        <f>(($C17*$D17)+($E17*$F17))/($D17+$F17)</f>
        <v>47.487483031830244</v>
      </c>
    </row>
    <row r="18" spans="1:8" ht="13.2" x14ac:dyDescent="0.25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D2DB081-BC3A-4ED4-B08B-3F13CB26B1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JUNIO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2023-02-07T15:01:56Z</cp:lastPrinted>
  <dcterms:created xsi:type="dcterms:W3CDTF">2014-10-09T11:18:26Z</dcterms:created>
  <dcterms:modified xsi:type="dcterms:W3CDTF">2024-07-10T07:15:58Z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